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Строительный 3" sheetId="1" r:id="rId1"/>
  </sheets>
  <definedNames>
    <definedName name="_xlnm.Print_Area" localSheetId="0">'Строительный 3'!$A$1:$F$93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73" i="1"/>
  <c r="D69" i="1"/>
  <c r="D66" i="1"/>
  <c r="D60" i="1"/>
  <c r="D54" i="1"/>
  <c r="D49" i="1"/>
  <c r="D45" i="1"/>
  <c r="D28" i="1"/>
  <c r="D26" i="1"/>
  <c r="D23" i="1"/>
  <c r="D21" i="1"/>
  <c r="D16" i="1"/>
  <c r="C102" i="1" l="1"/>
  <c r="B102" i="1"/>
  <c r="D101" i="1"/>
  <c r="D102" i="1" s="1"/>
  <c r="D43" i="1" l="1"/>
  <c r="D93" i="1" s="1"/>
</calcChain>
</file>

<file path=xl/sharedStrings.xml><?xml version="1.0" encoding="utf-8"?>
<sst xmlns="http://schemas.openxmlformats.org/spreadsheetml/2006/main" count="204" uniqueCount="141">
  <si>
    <t>1 категория</t>
  </si>
  <si>
    <t>Перечень работ и услуг по содержанию и ремонту общего имущества в многоквартирном доме № 3 по пер. Строительный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</si>
  <si>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</si>
  <si>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</si>
  <si>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</si>
  <si>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</si>
  <si>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</si>
  <si>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</si>
  <si>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</si>
  <si>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</si>
  <si>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</si>
  <si>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</si>
  <si>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</si>
  <si>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</si>
  <si>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</si>
  <si>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</si>
  <si>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</si>
  <si>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</si>
  <si>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</si>
  <si>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</si>
  <si>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</si>
  <si>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</si>
  <si>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</si>
  <si>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</si>
  <si>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</si>
  <si>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</si>
  <si>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</si>
  <si>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</si>
  <si>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</si>
  <si>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</si>
  <si>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</si>
  <si>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</si>
  <si>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</si>
  <si>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</si>
  <si>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</si>
  <si>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</si>
  <si>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</si>
  <si>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</si>
  <si>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</si>
  <si>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</si>
  <si>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</si>
  <si>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</si>
  <si>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</si>
  <si>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</si>
  <si>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</si>
  <si>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</si>
  <si>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</si>
  <si>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</si>
  <si>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</si>
  <si>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</si>
  <si>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</si>
  <si>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</si>
  <si>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</si>
  <si>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</si>
  <si>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</si>
  <si>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</si>
  <si>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</si>
  <si>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</si>
  <si>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</si>
  <si>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</si>
  <si>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</si>
  <si>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</si>
  <si>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</si>
  <si>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</si>
  <si>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</si>
  <si>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</si>
  <si>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</si>
  <si>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</si>
  <si>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</si>
  <si>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</si>
  <si>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</si>
  <si>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</si>
  <si>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</si>
  <si>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</si>
  <si>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</si>
  <si>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</si>
  <si>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</si>
  <si>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</si>
  <si>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</si>
  <si>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</si>
  <si>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</si>
  <si>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</si>
  <si>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</si>
  <si>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</si>
  <si>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</si>
  <si>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</si>
  <si>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</si>
  <si>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</si>
  <si>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</si>
  <si>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</si>
  <si>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</si>
  <si>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</si>
  <si>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</si>
  <si>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</si>
  <si>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</si>
  <si>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</si>
  <si>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</si>
  <si>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</si>
  <si>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</si>
  <si>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</si>
  <si>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</si>
  <si>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</si>
  <si>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</si>
  <si>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</si>
  <si>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</si>
  <si>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</si>
  <si>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</si>
  <si>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</si>
  <si>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</si>
  <si>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</si>
  <si>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</si>
  <si>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отмостки-16 м2</t>
  </si>
  <si>
    <t>май-сентябрь</t>
  </si>
  <si>
    <t>Всего в год руб. за __264,1_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</si>
  <si>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</si>
  <si>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</si>
  <si>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</si>
  <si>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</si>
  <si>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</si>
  <si>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</si>
  <si>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</si>
  <si>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</si>
  <si>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</si>
  <si>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</si>
  <si>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 ,  кв.м.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</si>
  <si>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3 по пер. Строительный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</si>
  <si>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t>Год первого планируемого капитального ремонта в соответствии с региональной программой</t>
  </si>
  <si>
    <t>2029-2031г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</si>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</sst>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28" xfId="0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wrapText="1"/>
    </xf>
    <xf numFmtId="0" fontId="2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7" fillId="0" borderId="7" xfId="0" applyNumberFormat="1" applyFont="1" applyBorder="1" applyAlignment="1">
      <alignment horizontal="center" wrapText="1"/>
    </xf>
    <xf numFmtId="2" fontId="8" fillId="0" borderId="30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2" fontId="11" fillId="0" borderId="0" xfId="0" applyNumberFormat="1" applyFont="1"/>
    <xf numFmtId="2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center"/>
    </xf>
    <xf numFmtId="2" fontId="11" fillId="0" borderId="0" xfId="0" applyNumberFormat="1" applyFont="1" applyFill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/>
    </xf>
    <xf numFmtId="0" fontId="14" fillId="0" borderId="0" xfId="0" applyFont="1"/>
    <xf numFmtId="4" fontId="14" fillId="0" borderId="0" xfId="0" applyNumberFormat="1" applyFont="1"/>
    <xf numFmtId="2" fontId="2" fillId="0" borderId="19" xfId="0" applyNumberFormat="1" applyFont="1" applyBorder="1" applyAlignment="1">
      <alignment horizontal="center" vertical="top" wrapText="1"/>
    </xf>
    <xf numFmtId="2" fontId="2" fillId="0" borderId="37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wrapText="1"/>
    </xf>
    <xf numFmtId="2" fontId="7" fillId="0" borderId="18" xfId="0" applyNumberFormat="1" applyFont="1" applyBorder="1" applyAlignment="1">
      <alignment horizontal="center" wrapText="1"/>
    </xf>
    <xf numFmtId="2" fontId="8" fillId="0" borderId="38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4" fontId="5" fillId="0" borderId="0" xfId="3" applyNumberFormat="1" applyFon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wrapText="1"/>
    </xf>
    <xf numFmtId="0" fontId="13" fillId="0" borderId="0" xfId="0" applyFont="1"/>
    <xf numFmtId="4" fontId="16" fillId="0" borderId="0" xfId="0" applyNumberFormat="1" applyFont="1" applyFill="1" applyBorder="1" applyAlignment="1">
      <alignment horizontal="center"/>
    </xf>
    <xf numFmtId="0" fontId="17" fillId="0" borderId="0" xfId="0" applyFont="1"/>
    <xf numFmtId="0" fontId="7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/>
  <dimension ref="A1:L103"/>
  <sheetViews>
    <sheetView tabSelected="1" topLeftCell="A90" workbookViewId="0">
      <selection activeCell="D14" sqref="D14:E14"/>
    </sheetView>
  </sheetViews>
  <sheetFormatPr defaultRowHeight="14.4" x14ac:dyDescent="0.3"/>
  <cols>
    <col min="1" max="1" width="6" style="1" customWidth="1"/>
    <col min="2" max="2" width="48.33203125" customWidth="1"/>
    <col min="3" max="3" width="18" customWidth="1"/>
    <col min="4" max="4" width="12.44140625" style="37" customWidth="1"/>
    <col min="5" max="5" width="12.33203125" style="37" customWidth="1"/>
    <col min="6" max="6" width="11.5546875" hidden="1" customWidth="1"/>
    <col min="7" max="9" width="8.88671875" hidden="1" customWidth="1"/>
    <col min="10" max="10" width="0.21875" hidden="1" customWidth="1"/>
    <col min="11" max="11" width="8.88671875" hidden="1" customWidth="1"/>
  </cols>
  <sheetData>
    <row r="1" spans="1:12" x14ac:dyDescent="0.3">
      <c r="D1" s="37" t="s">
        <v>0</v>
      </c>
    </row>
    <row r="2" spans="1:12" ht="36" customHeight="1" x14ac:dyDescent="0.3">
      <c r="A2" s="125" t="s">
        <v>118</v>
      </c>
      <c r="B2" s="125"/>
      <c r="C2" s="125"/>
      <c r="D2" s="125"/>
      <c r="E2" s="55"/>
      <c r="F2" s="45"/>
      <c r="G2" s="45"/>
      <c r="H2" s="45"/>
      <c r="I2" s="45"/>
    </row>
    <row r="3" spans="1:12" x14ac:dyDescent="0.3">
      <c r="A3" s="126" t="s">
        <v>125</v>
      </c>
      <c r="B3" s="126"/>
      <c r="C3" s="126"/>
      <c r="D3" s="126"/>
      <c r="E3" s="56"/>
      <c r="F3" s="45"/>
      <c r="G3" s="45"/>
      <c r="H3" s="45"/>
      <c r="I3" s="45"/>
    </row>
    <row r="4" spans="1:12" x14ac:dyDescent="0.3">
      <c r="A4" s="126" t="s">
        <v>140</v>
      </c>
      <c r="B4" s="126"/>
      <c r="C4" s="126"/>
      <c r="D4" s="126"/>
      <c r="E4" s="56"/>
      <c r="F4" s="45"/>
      <c r="G4" s="45"/>
      <c r="H4" s="45"/>
      <c r="I4" s="45"/>
    </row>
    <row r="5" spans="1:12" x14ac:dyDescent="0.3">
      <c r="A5" s="46"/>
      <c r="B5" s="45"/>
      <c r="C5" s="46" t="s">
        <v>119</v>
      </c>
      <c r="D5" s="47">
        <v>1986</v>
      </c>
      <c r="E5" s="47"/>
      <c r="F5" s="45"/>
      <c r="G5" s="45"/>
      <c r="H5" s="45"/>
      <c r="I5" s="45"/>
    </row>
    <row r="6" spans="1:12" x14ac:dyDescent="0.3">
      <c r="A6" s="100" t="s">
        <v>126</v>
      </c>
      <c r="B6" s="100"/>
      <c r="C6" s="100"/>
      <c r="D6" s="100"/>
      <c r="E6" s="53"/>
      <c r="F6" s="52" t="s">
        <v>127</v>
      </c>
    </row>
    <row r="7" spans="1:12" x14ac:dyDescent="0.3">
      <c r="A7" s="46"/>
      <c r="B7" s="45"/>
      <c r="C7" s="46" t="s">
        <v>120</v>
      </c>
      <c r="D7" s="47">
        <v>2</v>
      </c>
      <c r="E7" s="47"/>
      <c r="F7" s="45"/>
      <c r="G7" s="45"/>
      <c r="H7" s="45"/>
      <c r="I7" s="45"/>
    </row>
    <row r="8" spans="1:12" x14ac:dyDescent="0.3">
      <c r="A8" s="46"/>
      <c r="B8" s="45"/>
      <c r="C8" s="46" t="s">
        <v>121</v>
      </c>
      <c r="D8" s="47">
        <v>1</v>
      </c>
      <c r="E8" s="47"/>
      <c r="F8" s="45"/>
      <c r="G8" s="45"/>
      <c r="H8" s="45"/>
      <c r="I8" s="45"/>
    </row>
    <row r="9" spans="1:12" x14ac:dyDescent="0.3">
      <c r="A9" s="46"/>
      <c r="B9" s="45"/>
      <c r="C9" s="46" t="s">
        <v>122</v>
      </c>
      <c r="D9" s="47">
        <v>4</v>
      </c>
      <c r="E9" s="47"/>
      <c r="F9" s="45"/>
      <c r="G9" s="45"/>
      <c r="H9" s="45"/>
      <c r="I9" s="45"/>
    </row>
    <row r="10" spans="1:12" x14ac:dyDescent="0.3">
      <c r="A10" s="46"/>
      <c r="B10" s="45"/>
      <c r="C10" s="46" t="s">
        <v>123</v>
      </c>
      <c r="D10" s="48">
        <v>264.10000000000002</v>
      </c>
      <c r="E10" s="48"/>
      <c r="F10" s="45"/>
      <c r="G10" s="45"/>
      <c r="H10" s="45"/>
      <c r="I10" s="45"/>
    </row>
    <row r="11" spans="1:12" x14ac:dyDescent="0.3">
      <c r="A11" s="46"/>
      <c r="B11" s="45"/>
      <c r="C11" s="46" t="s">
        <v>124</v>
      </c>
      <c r="D11" s="47">
        <v>21.6</v>
      </c>
      <c r="E11" s="47"/>
      <c r="F11" s="45"/>
      <c r="G11" s="45"/>
      <c r="H11" s="45"/>
      <c r="I11" s="45"/>
    </row>
    <row r="12" spans="1:12" ht="13.2" customHeight="1" thickBot="1" x14ac:dyDescent="0.35"/>
    <row r="13" spans="1:12" ht="28.2" hidden="1" customHeight="1" thickBot="1" x14ac:dyDescent="0.35">
      <c r="A13" s="106" t="s">
        <v>1</v>
      </c>
      <c r="B13" s="106"/>
      <c r="C13" s="106"/>
      <c r="D13" s="106"/>
      <c r="E13" s="106"/>
      <c r="F13" s="106"/>
      <c r="I13">
        <v>264.10000000000002</v>
      </c>
    </row>
    <row r="14" spans="1:12" ht="129" customHeight="1" thickBot="1" x14ac:dyDescent="0.35">
      <c r="A14" s="2" t="s">
        <v>2</v>
      </c>
      <c r="B14" s="3" t="s">
        <v>3</v>
      </c>
      <c r="C14" s="3" t="s">
        <v>4</v>
      </c>
      <c r="D14" s="68" t="s">
        <v>138</v>
      </c>
      <c r="E14" s="68" t="s">
        <v>139</v>
      </c>
      <c r="F14" s="4" t="s">
        <v>5</v>
      </c>
    </row>
    <row r="15" spans="1:12" x14ac:dyDescent="0.3">
      <c r="A15" s="101" t="s">
        <v>6</v>
      </c>
      <c r="B15" s="102"/>
      <c r="C15" s="102"/>
      <c r="D15" s="102"/>
      <c r="E15" s="107"/>
      <c r="F15" s="105"/>
    </row>
    <row r="16" spans="1:12" ht="93" customHeight="1" x14ac:dyDescent="0.3">
      <c r="A16" s="5" t="s">
        <v>7</v>
      </c>
      <c r="B16" s="6" t="s">
        <v>8</v>
      </c>
      <c r="C16" s="7" t="s">
        <v>9</v>
      </c>
      <c r="D16" s="82">
        <f>I13*F16*12</f>
        <v>2376.9</v>
      </c>
      <c r="E16" s="82">
        <v>2376.9</v>
      </c>
      <c r="F16" s="98">
        <v>0.75</v>
      </c>
      <c r="L16">
        <v>264.10000000000002</v>
      </c>
    </row>
    <row r="17" spans="1:6" ht="42.75" customHeight="1" x14ac:dyDescent="0.3">
      <c r="A17" s="5" t="s">
        <v>10</v>
      </c>
      <c r="B17" s="6" t="s">
        <v>11</v>
      </c>
      <c r="C17" s="7" t="s">
        <v>12</v>
      </c>
      <c r="D17" s="83"/>
      <c r="E17" s="83"/>
      <c r="F17" s="98"/>
    </row>
    <row r="18" spans="1:6" ht="30.75" customHeight="1" x14ac:dyDescent="0.3">
      <c r="A18" s="5" t="s">
        <v>13</v>
      </c>
      <c r="B18" s="6" t="s">
        <v>14</v>
      </c>
      <c r="C18" s="7" t="s">
        <v>12</v>
      </c>
      <c r="D18" s="83"/>
      <c r="E18" s="83"/>
      <c r="F18" s="98"/>
    </row>
    <row r="19" spans="1:6" ht="40.5" customHeight="1" x14ac:dyDescent="0.3">
      <c r="A19" s="5" t="s">
        <v>15</v>
      </c>
      <c r="B19" s="6" t="s">
        <v>16</v>
      </c>
      <c r="C19" s="7" t="s">
        <v>12</v>
      </c>
      <c r="D19" s="83"/>
      <c r="E19" s="83"/>
      <c r="F19" s="98"/>
    </row>
    <row r="20" spans="1:6" ht="55.5" customHeight="1" x14ac:dyDescent="0.3">
      <c r="A20" s="5" t="s">
        <v>17</v>
      </c>
      <c r="B20" s="6" t="s">
        <v>18</v>
      </c>
      <c r="C20" s="7" t="s">
        <v>12</v>
      </c>
      <c r="D20" s="84"/>
      <c r="E20" s="84"/>
      <c r="F20" s="98"/>
    </row>
    <row r="21" spans="1:6" ht="32.25" customHeight="1" thickBot="1" x14ac:dyDescent="0.35">
      <c r="A21" s="8" t="s">
        <v>19</v>
      </c>
      <c r="B21" s="9" t="s">
        <v>20</v>
      </c>
      <c r="C21" s="10"/>
      <c r="D21" s="38">
        <f>F21*I13*12</f>
        <v>316.92000000000007</v>
      </c>
      <c r="E21" s="59">
        <v>316.92000000000007</v>
      </c>
      <c r="F21" s="12">
        <v>0.1</v>
      </c>
    </row>
    <row r="22" spans="1:6" x14ac:dyDescent="0.3">
      <c r="A22" s="101" t="s">
        <v>21</v>
      </c>
      <c r="B22" s="102"/>
      <c r="C22" s="102"/>
      <c r="D22" s="102"/>
      <c r="E22" s="107"/>
      <c r="F22" s="105"/>
    </row>
    <row r="23" spans="1:6" ht="35.25" customHeight="1" x14ac:dyDescent="0.3">
      <c r="A23" s="5" t="s">
        <v>7</v>
      </c>
      <c r="B23" s="6" t="s">
        <v>22</v>
      </c>
      <c r="C23" s="7" t="s">
        <v>23</v>
      </c>
      <c r="D23" s="85">
        <f>I13*12*F23</f>
        <v>3327.6600000000003</v>
      </c>
      <c r="E23" s="82">
        <v>3327.6600000000003</v>
      </c>
      <c r="F23" s="98">
        <v>1.05</v>
      </c>
    </row>
    <row r="24" spans="1:6" ht="37.5" customHeight="1" x14ac:dyDescent="0.3">
      <c r="A24" s="5" t="s">
        <v>10</v>
      </c>
      <c r="B24" s="6" t="s">
        <v>24</v>
      </c>
      <c r="C24" s="7" t="s">
        <v>25</v>
      </c>
      <c r="D24" s="85"/>
      <c r="E24" s="83"/>
      <c r="F24" s="98"/>
    </row>
    <row r="25" spans="1:6" ht="78" customHeight="1" x14ac:dyDescent="0.3">
      <c r="A25" s="5" t="s">
        <v>13</v>
      </c>
      <c r="B25" s="6" t="s">
        <v>26</v>
      </c>
      <c r="C25" s="7" t="s">
        <v>25</v>
      </c>
      <c r="D25" s="85"/>
      <c r="E25" s="84"/>
      <c r="F25" s="98"/>
    </row>
    <row r="26" spans="1:6" ht="43.5" customHeight="1" thickBot="1" x14ac:dyDescent="0.35">
      <c r="A26" s="8" t="s">
        <v>15</v>
      </c>
      <c r="B26" s="9" t="s">
        <v>27</v>
      </c>
      <c r="C26" s="14" t="s">
        <v>12</v>
      </c>
      <c r="D26" s="39">
        <f>I13*12*F26</f>
        <v>665.53200000000004</v>
      </c>
      <c r="E26" s="54">
        <v>665.53200000000004</v>
      </c>
      <c r="F26" s="15">
        <v>0.21</v>
      </c>
    </row>
    <row r="27" spans="1:6" x14ac:dyDescent="0.3">
      <c r="A27" s="101" t="s">
        <v>28</v>
      </c>
      <c r="B27" s="102"/>
      <c r="C27" s="102"/>
      <c r="D27" s="108"/>
      <c r="E27" s="109"/>
      <c r="F27" s="105"/>
    </row>
    <row r="28" spans="1:6" x14ac:dyDescent="0.3">
      <c r="A28" s="110" t="s">
        <v>29</v>
      </c>
      <c r="B28" s="111"/>
      <c r="C28" s="112"/>
      <c r="D28" s="82">
        <f>F28*12*I13</f>
        <v>9887.9040000000005</v>
      </c>
      <c r="E28" s="85">
        <v>9887.9040000000005</v>
      </c>
      <c r="F28" s="113">
        <v>3.12</v>
      </c>
    </row>
    <row r="29" spans="1:6" ht="25.5" customHeight="1" x14ac:dyDescent="0.3">
      <c r="A29" s="5" t="s">
        <v>7</v>
      </c>
      <c r="B29" s="6" t="s">
        <v>30</v>
      </c>
      <c r="C29" s="16" t="s">
        <v>31</v>
      </c>
      <c r="D29" s="83"/>
      <c r="E29" s="85"/>
      <c r="F29" s="113"/>
    </row>
    <row r="30" spans="1:6" ht="41.25" customHeight="1" x14ac:dyDescent="0.3">
      <c r="A30" s="5" t="s">
        <v>10</v>
      </c>
      <c r="B30" s="6" t="s">
        <v>32</v>
      </c>
      <c r="C30" s="16" t="s">
        <v>33</v>
      </c>
      <c r="D30" s="83"/>
      <c r="E30" s="85"/>
      <c r="F30" s="113"/>
    </row>
    <row r="31" spans="1:6" x14ac:dyDescent="0.3">
      <c r="A31" s="5" t="s">
        <v>13</v>
      </c>
      <c r="B31" s="6" t="s">
        <v>34</v>
      </c>
      <c r="C31" s="16" t="s">
        <v>31</v>
      </c>
      <c r="D31" s="83"/>
      <c r="E31" s="85"/>
      <c r="F31" s="113"/>
    </row>
    <row r="32" spans="1:6" ht="25.5" customHeight="1" x14ac:dyDescent="0.3">
      <c r="A32" s="5" t="s">
        <v>15</v>
      </c>
      <c r="B32" s="6" t="s">
        <v>35</v>
      </c>
      <c r="C32" s="16" t="s">
        <v>36</v>
      </c>
      <c r="D32" s="83"/>
      <c r="E32" s="85"/>
      <c r="F32" s="113"/>
    </row>
    <row r="33" spans="1:6" ht="21.75" customHeight="1" x14ac:dyDescent="0.3">
      <c r="A33" s="5" t="s">
        <v>37</v>
      </c>
      <c r="B33" s="6" t="s">
        <v>38</v>
      </c>
      <c r="C33" s="16" t="s">
        <v>39</v>
      </c>
      <c r="D33" s="83"/>
      <c r="E33" s="85"/>
      <c r="F33" s="113"/>
    </row>
    <row r="34" spans="1:6" ht="41.25" customHeight="1" x14ac:dyDescent="0.3">
      <c r="A34" s="5" t="s">
        <v>19</v>
      </c>
      <c r="B34" s="6" t="s">
        <v>40</v>
      </c>
      <c r="C34" s="16" t="s">
        <v>41</v>
      </c>
      <c r="D34" s="83"/>
      <c r="E34" s="85"/>
      <c r="F34" s="113"/>
    </row>
    <row r="35" spans="1:6" x14ac:dyDescent="0.3">
      <c r="A35" s="7">
        <v>7</v>
      </c>
      <c r="B35" s="6" t="s">
        <v>43</v>
      </c>
      <c r="C35" s="16" t="s">
        <v>44</v>
      </c>
      <c r="D35" s="83"/>
      <c r="E35" s="85"/>
      <c r="F35" s="113"/>
    </row>
    <row r="36" spans="1:6" x14ac:dyDescent="0.3">
      <c r="A36" s="115" t="s">
        <v>45</v>
      </c>
      <c r="B36" s="116"/>
      <c r="C36" s="116"/>
      <c r="D36" s="83"/>
      <c r="E36" s="85"/>
      <c r="F36" s="113"/>
    </row>
    <row r="37" spans="1:6" ht="48" customHeight="1" x14ac:dyDescent="0.3">
      <c r="A37" s="5">
        <v>9</v>
      </c>
      <c r="B37" s="6" t="s">
        <v>46</v>
      </c>
      <c r="C37" s="16" t="s">
        <v>47</v>
      </c>
      <c r="D37" s="83"/>
      <c r="E37" s="85"/>
      <c r="F37" s="113"/>
    </row>
    <row r="38" spans="1:6" ht="48.75" customHeight="1" x14ac:dyDescent="0.3">
      <c r="A38" s="5">
        <v>10</v>
      </c>
      <c r="B38" s="6" t="s">
        <v>48</v>
      </c>
      <c r="C38" s="16" t="s">
        <v>47</v>
      </c>
      <c r="D38" s="83"/>
      <c r="E38" s="85"/>
      <c r="F38" s="113"/>
    </row>
    <row r="39" spans="1:6" ht="47.25" customHeight="1" x14ac:dyDescent="0.3">
      <c r="A39" s="5">
        <v>11</v>
      </c>
      <c r="B39" s="6" t="s">
        <v>49</v>
      </c>
      <c r="C39" s="16" t="s">
        <v>31</v>
      </c>
      <c r="D39" s="83"/>
      <c r="E39" s="85"/>
      <c r="F39" s="113"/>
    </row>
    <row r="40" spans="1:6" ht="25.5" customHeight="1" x14ac:dyDescent="0.3">
      <c r="A40" s="5">
        <v>12</v>
      </c>
      <c r="B40" s="6" t="s">
        <v>50</v>
      </c>
      <c r="C40" s="16" t="s">
        <v>31</v>
      </c>
      <c r="D40" s="83"/>
      <c r="E40" s="85"/>
      <c r="F40" s="113"/>
    </row>
    <row r="41" spans="1:6" ht="36.75" customHeight="1" x14ac:dyDescent="0.3">
      <c r="A41" s="5">
        <v>13</v>
      </c>
      <c r="B41" s="6" t="s">
        <v>32</v>
      </c>
      <c r="C41" s="16" t="s">
        <v>51</v>
      </c>
      <c r="D41" s="83"/>
      <c r="E41" s="85"/>
      <c r="F41" s="113"/>
    </row>
    <row r="42" spans="1:6" ht="21.75" customHeight="1" x14ac:dyDescent="0.3">
      <c r="A42" s="5">
        <v>14</v>
      </c>
      <c r="B42" s="9" t="s">
        <v>52</v>
      </c>
      <c r="C42" s="44" t="s">
        <v>31</v>
      </c>
      <c r="D42" s="84"/>
      <c r="E42" s="85"/>
      <c r="F42" s="114"/>
    </row>
    <row r="43" spans="1:6" ht="95.4" customHeight="1" thickBot="1" x14ac:dyDescent="0.35">
      <c r="A43" s="33">
        <v>15</v>
      </c>
      <c r="B43" s="35" t="s">
        <v>116</v>
      </c>
      <c r="C43" s="36" t="s">
        <v>117</v>
      </c>
      <c r="D43" s="34">
        <f>F43*9*I13</f>
        <v>71.307000000000016</v>
      </c>
      <c r="E43" s="54">
        <v>71.307000000000016</v>
      </c>
      <c r="F43" s="13">
        <v>0.03</v>
      </c>
    </row>
    <row r="44" spans="1:6" x14ac:dyDescent="0.3">
      <c r="A44" s="101" t="s">
        <v>53</v>
      </c>
      <c r="B44" s="102"/>
      <c r="C44" s="102"/>
      <c r="D44" s="103"/>
      <c r="E44" s="104"/>
      <c r="F44" s="105"/>
    </row>
    <row r="45" spans="1:6" x14ac:dyDescent="0.3">
      <c r="A45" s="110" t="s">
        <v>54</v>
      </c>
      <c r="B45" s="111"/>
      <c r="C45" s="111"/>
      <c r="D45" s="85">
        <f>I13*12*F45</f>
        <v>2630.4360000000001</v>
      </c>
      <c r="E45" s="82">
        <v>2630.4360000000001</v>
      </c>
      <c r="F45" s="98">
        <v>0.83</v>
      </c>
    </row>
    <row r="46" spans="1:6" ht="98.25" customHeight="1" x14ac:dyDescent="0.3">
      <c r="A46" s="5" t="s">
        <v>7</v>
      </c>
      <c r="B46" s="6" t="s">
        <v>55</v>
      </c>
      <c r="C46" s="7" t="s">
        <v>56</v>
      </c>
      <c r="D46" s="85"/>
      <c r="E46" s="83"/>
      <c r="F46" s="98"/>
    </row>
    <row r="47" spans="1:6" ht="60.75" customHeight="1" x14ac:dyDescent="0.3">
      <c r="A47" s="5" t="s">
        <v>10</v>
      </c>
      <c r="B47" s="6" t="s">
        <v>57</v>
      </c>
      <c r="C47" s="7" t="s">
        <v>56</v>
      </c>
      <c r="D47" s="85"/>
      <c r="E47" s="83"/>
      <c r="F47" s="98"/>
    </row>
    <row r="48" spans="1:6" ht="21" customHeight="1" thickBot="1" x14ac:dyDescent="0.35">
      <c r="A48" s="8" t="s">
        <v>13</v>
      </c>
      <c r="B48" s="9" t="s">
        <v>58</v>
      </c>
      <c r="C48" s="18" t="s">
        <v>59</v>
      </c>
      <c r="D48" s="82"/>
      <c r="E48" s="86"/>
      <c r="F48" s="99"/>
    </row>
    <row r="49" spans="1:6" x14ac:dyDescent="0.3">
      <c r="A49" s="117" t="s">
        <v>60</v>
      </c>
      <c r="B49" s="118"/>
      <c r="C49" s="118"/>
      <c r="D49" s="96">
        <f>F49*12*I13</f>
        <v>3581.1959999999999</v>
      </c>
      <c r="E49" s="87">
        <v>3581.1959999999999</v>
      </c>
      <c r="F49" s="97">
        <v>1.1299999999999999</v>
      </c>
    </row>
    <row r="50" spans="1:6" ht="58.5" customHeight="1" x14ac:dyDescent="0.3">
      <c r="A50" s="5" t="s">
        <v>7</v>
      </c>
      <c r="B50" s="6" t="s">
        <v>61</v>
      </c>
      <c r="C50" s="7" t="s">
        <v>59</v>
      </c>
      <c r="D50" s="85"/>
      <c r="E50" s="83"/>
      <c r="F50" s="98"/>
    </row>
    <row r="51" spans="1:6" ht="42" customHeight="1" x14ac:dyDescent="0.3">
      <c r="A51" s="5" t="s">
        <v>10</v>
      </c>
      <c r="B51" s="6" t="s">
        <v>62</v>
      </c>
      <c r="C51" s="7" t="s">
        <v>12</v>
      </c>
      <c r="D51" s="85"/>
      <c r="E51" s="83"/>
      <c r="F51" s="98"/>
    </row>
    <row r="52" spans="1:6" ht="44.25" customHeight="1" x14ac:dyDescent="0.3">
      <c r="A52" s="5" t="s">
        <v>13</v>
      </c>
      <c r="B52" s="6" t="s">
        <v>63</v>
      </c>
      <c r="C52" s="7" t="s">
        <v>12</v>
      </c>
      <c r="D52" s="85"/>
      <c r="E52" s="83"/>
      <c r="F52" s="98"/>
    </row>
    <row r="53" spans="1:6" ht="29.25" customHeight="1" thickBot="1" x14ac:dyDescent="0.35">
      <c r="A53" s="8" t="s">
        <v>15</v>
      </c>
      <c r="B53" s="9" t="s">
        <v>64</v>
      </c>
      <c r="C53" s="14" t="s">
        <v>59</v>
      </c>
      <c r="D53" s="82"/>
      <c r="E53" s="83"/>
      <c r="F53" s="99"/>
    </row>
    <row r="54" spans="1:6" x14ac:dyDescent="0.3">
      <c r="A54" s="117" t="s">
        <v>65</v>
      </c>
      <c r="B54" s="118"/>
      <c r="C54" s="118"/>
      <c r="D54" s="127">
        <f>F54*12*I13</f>
        <v>7764.5400000000009</v>
      </c>
      <c r="E54" s="83">
        <v>7764.5400000000009</v>
      </c>
      <c r="F54" s="88">
        <v>2.4500000000000002</v>
      </c>
    </row>
    <row r="55" spans="1:6" ht="54.75" customHeight="1" x14ac:dyDescent="0.3">
      <c r="A55" s="5" t="s">
        <v>7</v>
      </c>
      <c r="B55" s="6" t="s">
        <v>66</v>
      </c>
      <c r="C55" s="7" t="s">
        <v>12</v>
      </c>
      <c r="D55" s="128"/>
      <c r="E55" s="83"/>
      <c r="F55" s="89"/>
    </row>
    <row r="56" spans="1:6" ht="25.5" customHeight="1" x14ac:dyDescent="0.3">
      <c r="A56" s="5" t="s">
        <v>10</v>
      </c>
      <c r="B56" s="6" t="s">
        <v>67</v>
      </c>
      <c r="C56" s="7" t="s">
        <v>12</v>
      </c>
      <c r="D56" s="128"/>
      <c r="E56" s="83"/>
      <c r="F56" s="89"/>
    </row>
    <row r="57" spans="1:6" ht="58.5" customHeight="1" x14ac:dyDescent="0.3">
      <c r="A57" s="5" t="s">
        <v>13</v>
      </c>
      <c r="B57" s="6" t="s">
        <v>68</v>
      </c>
      <c r="C57" s="7" t="s">
        <v>56</v>
      </c>
      <c r="D57" s="128"/>
      <c r="E57" s="83"/>
      <c r="F57" s="89"/>
    </row>
    <row r="58" spans="1:6" ht="32.25" customHeight="1" x14ac:dyDescent="0.3">
      <c r="A58" s="8" t="s">
        <v>15</v>
      </c>
      <c r="B58" s="9" t="s">
        <v>69</v>
      </c>
      <c r="C58" s="14" t="s">
        <v>12</v>
      </c>
      <c r="D58" s="129"/>
      <c r="E58" s="83"/>
      <c r="F58" s="89"/>
    </row>
    <row r="59" spans="1:6" ht="21.6" customHeight="1" thickBot="1" x14ac:dyDescent="0.35">
      <c r="A59" s="7">
        <v>5</v>
      </c>
      <c r="B59" s="6" t="s">
        <v>70</v>
      </c>
      <c r="C59" s="16" t="s">
        <v>12</v>
      </c>
      <c r="D59" s="40"/>
      <c r="E59" s="40"/>
      <c r="F59" s="17"/>
    </row>
    <row r="60" spans="1:6" x14ac:dyDescent="0.3">
      <c r="A60" s="117" t="s">
        <v>71</v>
      </c>
      <c r="B60" s="118"/>
      <c r="C60" s="118"/>
      <c r="D60" s="96">
        <f>F60*12*I13</f>
        <v>3961.5000000000005</v>
      </c>
      <c r="E60" s="82">
        <v>3961.5000000000005</v>
      </c>
      <c r="F60" s="130">
        <v>1.25</v>
      </c>
    </row>
    <row r="61" spans="1:6" ht="71.25" customHeight="1" x14ac:dyDescent="0.3">
      <c r="A61" s="5" t="s">
        <v>7</v>
      </c>
      <c r="B61" s="6" t="s">
        <v>72</v>
      </c>
      <c r="C61" s="6" t="s">
        <v>12</v>
      </c>
      <c r="D61" s="85"/>
      <c r="E61" s="83"/>
      <c r="F61" s="98"/>
    </row>
    <row r="62" spans="1:6" ht="31.5" customHeight="1" x14ac:dyDescent="0.3">
      <c r="A62" s="5" t="s">
        <v>10</v>
      </c>
      <c r="B62" s="6" t="s">
        <v>73</v>
      </c>
      <c r="C62" s="19" t="s">
        <v>12</v>
      </c>
      <c r="D62" s="85"/>
      <c r="E62" s="83"/>
      <c r="F62" s="98"/>
    </row>
    <row r="63" spans="1:6" ht="82.5" customHeight="1" x14ac:dyDescent="0.3">
      <c r="A63" s="5" t="s">
        <v>13</v>
      </c>
      <c r="B63" s="6" t="s">
        <v>74</v>
      </c>
      <c r="C63" s="7" t="s">
        <v>12</v>
      </c>
      <c r="D63" s="85"/>
      <c r="E63" s="83"/>
      <c r="F63" s="98"/>
    </row>
    <row r="64" spans="1:6" ht="41.25" customHeight="1" thickBot="1" x14ac:dyDescent="0.35">
      <c r="A64" s="8" t="s">
        <v>15</v>
      </c>
      <c r="B64" s="9" t="s">
        <v>75</v>
      </c>
      <c r="C64" s="11" t="s">
        <v>59</v>
      </c>
      <c r="D64" s="82"/>
      <c r="E64" s="86"/>
      <c r="F64" s="99"/>
    </row>
    <row r="65" spans="1:6" x14ac:dyDescent="0.3">
      <c r="A65" s="117" t="s">
        <v>76</v>
      </c>
      <c r="B65" s="118"/>
      <c r="C65" s="118"/>
      <c r="D65" s="118"/>
      <c r="E65" s="119"/>
      <c r="F65" s="120"/>
    </row>
    <row r="66" spans="1:6" ht="71.25" customHeight="1" x14ac:dyDescent="0.3">
      <c r="A66" s="5" t="s">
        <v>7</v>
      </c>
      <c r="B66" s="6" t="s">
        <v>77</v>
      </c>
      <c r="C66" s="19" t="s">
        <v>78</v>
      </c>
      <c r="D66" s="82">
        <f>F66*12*I13</f>
        <v>7637.7720000000008</v>
      </c>
      <c r="E66" s="82">
        <v>7637.7720000000008</v>
      </c>
      <c r="F66" s="98">
        <v>2.41</v>
      </c>
    </row>
    <row r="67" spans="1:6" ht="34.5" customHeight="1" thickBot="1" x14ac:dyDescent="0.35">
      <c r="A67" s="8" t="s">
        <v>10</v>
      </c>
      <c r="B67" s="9" t="s">
        <v>79</v>
      </c>
      <c r="C67" s="11" t="s">
        <v>80</v>
      </c>
      <c r="D67" s="86"/>
      <c r="E67" s="86"/>
      <c r="F67" s="99"/>
    </row>
    <row r="68" spans="1:6" x14ac:dyDescent="0.3">
      <c r="A68" s="117" t="s">
        <v>128</v>
      </c>
      <c r="B68" s="118"/>
      <c r="C68" s="118"/>
      <c r="D68" s="118"/>
      <c r="E68" s="119"/>
      <c r="F68" s="120"/>
    </row>
    <row r="69" spans="1:6" ht="16.5" customHeight="1" x14ac:dyDescent="0.3">
      <c r="A69" s="49" t="s">
        <v>7</v>
      </c>
      <c r="B69" s="6" t="s">
        <v>129</v>
      </c>
      <c r="C69" s="50" t="s">
        <v>42</v>
      </c>
      <c r="D69" s="124">
        <f>F69*3*L16</f>
        <v>1861.9050000000004</v>
      </c>
      <c r="E69" s="88">
        <v>1861.9050000000004</v>
      </c>
      <c r="F69" s="98">
        <v>2.35</v>
      </c>
    </row>
    <row r="70" spans="1:6" ht="21" customHeight="1" x14ac:dyDescent="0.3">
      <c r="A70" s="49" t="s">
        <v>10</v>
      </c>
      <c r="B70" s="6" t="s">
        <v>130</v>
      </c>
      <c r="C70" s="50" t="s">
        <v>23</v>
      </c>
      <c r="D70" s="124"/>
      <c r="E70" s="89"/>
      <c r="F70" s="98"/>
    </row>
    <row r="71" spans="1:6" ht="43.5" customHeight="1" thickBot="1" x14ac:dyDescent="0.35">
      <c r="A71" s="8" t="s">
        <v>13</v>
      </c>
      <c r="B71" s="9" t="s">
        <v>131</v>
      </c>
      <c r="C71" s="51" t="s">
        <v>42</v>
      </c>
      <c r="D71" s="88"/>
      <c r="E71" s="90"/>
      <c r="F71" s="99"/>
    </row>
    <row r="72" spans="1:6" ht="15" customHeight="1" x14ac:dyDescent="0.3">
      <c r="A72" s="117" t="s">
        <v>81</v>
      </c>
      <c r="B72" s="118"/>
      <c r="C72" s="118"/>
      <c r="D72" s="118"/>
      <c r="E72" s="119"/>
      <c r="F72" s="120"/>
    </row>
    <row r="73" spans="1:6" ht="78.75" customHeight="1" x14ac:dyDescent="0.3">
      <c r="A73" s="5" t="s">
        <v>7</v>
      </c>
      <c r="B73" s="6" t="s">
        <v>82</v>
      </c>
      <c r="C73" s="19" t="s">
        <v>83</v>
      </c>
      <c r="D73" s="82">
        <f>F73*12*L16</f>
        <v>12201.420000000002</v>
      </c>
      <c r="E73" s="82">
        <v>12201.42</v>
      </c>
      <c r="F73" s="99">
        <v>3.85</v>
      </c>
    </row>
    <row r="74" spans="1:6" ht="70.5" customHeight="1" x14ac:dyDescent="0.3">
      <c r="A74" s="5" t="s">
        <v>10</v>
      </c>
      <c r="B74" s="6" t="s">
        <v>84</v>
      </c>
      <c r="C74" s="19" t="s">
        <v>83</v>
      </c>
      <c r="D74" s="83"/>
      <c r="E74" s="83"/>
      <c r="F74" s="121"/>
    </row>
    <row r="75" spans="1:6" ht="67.5" customHeight="1" x14ac:dyDescent="0.3">
      <c r="A75" s="123" t="s">
        <v>13</v>
      </c>
      <c r="B75" s="6" t="s">
        <v>85</v>
      </c>
      <c r="C75" s="124" t="s">
        <v>86</v>
      </c>
      <c r="D75" s="83"/>
      <c r="E75" s="83"/>
      <c r="F75" s="121"/>
    </row>
    <row r="76" spans="1:6" ht="30.75" customHeight="1" x14ac:dyDescent="0.3">
      <c r="A76" s="123"/>
      <c r="B76" s="6" t="s">
        <v>87</v>
      </c>
      <c r="C76" s="124"/>
      <c r="D76" s="83"/>
      <c r="E76" s="83"/>
      <c r="F76" s="121"/>
    </row>
    <row r="77" spans="1:6" ht="76.5" customHeight="1" x14ac:dyDescent="0.3">
      <c r="A77" s="123"/>
      <c r="B77" s="6" t="s">
        <v>88</v>
      </c>
      <c r="C77" s="124"/>
      <c r="D77" s="83"/>
      <c r="E77" s="83"/>
      <c r="F77" s="121"/>
    </row>
    <row r="78" spans="1:6" ht="54.75" customHeight="1" x14ac:dyDescent="0.3">
      <c r="A78" s="123"/>
      <c r="B78" s="6" t="s">
        <v>89</v>
      </c>
      <c r="C78" s="124"/>
      <c r="D78" s="83"/>
      <c r="E78" s="83"/>
      <c r="F78" s="121"/>
    </row>
    <row r="79" spans="1:6" ht="80.25" customHeight="1" x14ac:dyDescent="0.3">
      <c r="A79" s="5" t="s">
        <v>15</v>
      </c>
      <c r="B79" s="6" t="s">
        <v>90</v>
      </c>
      <c r="C79" s="19" t="s">
        <v>91</v>
      </c>
      <c r="D79" s="83"/>
      <c r="E79" s="83"/>
      <c r="F79" s="121"/>
    </row>
    <row r="80" spans="1:6" ht="48" customHeight="1" x14ac:dyDescent="0.3">
      <c r="A80" s="5">
        <v>5</v>
      </c>
      <c r="B80" s="6" t="s">
        <v>114</v>
      </c>
      <c r="C80" s="7" t="s">
        <v>92</v>
      </c>
      <c r="D80" s="83"/>
      <c r="E80" s="83"/>
      <c r="F80" s="121"/>
    </row>
    <row r="81" spans="1:8" ht="71.25" customHeight="1" x14ac:dyDescent="0.3">
      <c r="A81" s="5">
        <v>6</v>
      </c>
      <c r="B81" s="6" t="s">
        <v>93</v>
      </c>
      <c r="C81" s="7" t="s">
        <v>42</v>
      </c>
      <c r="D81" s="83"/>
      <c r="E81" s="83"/>
      <c r="F81" s="121"/>
    </row>
    <row r="82" spans="1:8" ht="53.25" customHeight="1" x14ac:dyDescent="0.3">
      <c r="A82" s="5">
        <v>7</v>
      </c>
      <c r="B82" s="6" t="s">
        <v>94</v>
      </c>
      <c r="C82" s="7" t="s">
        <v>56</v>
      </c>
      <c r="D82" s="83"/>
      <c r="E82" s="83"/>
      <c r="F82" s="121"/>
    </row>
    <row r="83" spans="1:8" ht="81" customHeight="1" x14ac:dyDescent="0.3">
      <c r="A83" s="5">
        <v>8</v>
      </c>
      <c r="B83" s="6" t="s">
        <v>95</v>
      </c>
      <c r="C83" s="7" t="s">
        <v>96</v>
      </c>
      <c r="D83" s="83"/>
      <c r="E83" s="83"/>
      <c r="F83" s="121"/>
    </row>
    <row r="84" spans="1:8" ht="94.5" customHeight="1" x14ac:dyDescent="0.3">
      <c r="A84" s="5">
        <v>9</v>
      </c>
      <c r="B84" s="6" t="s">
        <v>97</v>
      </c>
      <c r="C84" s="20" t="s">
        <v>98</v>
      </c>
      <c r="D84" s="83"/>
      <c r="E84" s="83"/>
      <c r="F84" s="121"/>
    </row>
    <row r="85" spans="1:8" ht="57" customHeight="1" x14ac:dyDescent="0.3">
      <c r="A85" s="5">
        <v>10</v>
      </c>
      <c r="B85" s="6" t="s">
        <v>115</v>
      </c>
      <c r="C85" s="20" t="s">
        <v>99</v>
      </c>
      <c r="D85" s="83"/>
      <c r="E85" s="83"/>
      <c r="F85" s="121"/>
    </row>
    <row r="86" spans="1:8" ht="36" customHeight="1" x14ac:dyDescent="0.3">
      <c r="A86" s="5">
        <v>11</v>
      </c>
      <c r="B86" s="6" t="s">
        <v>100</v>
      </c>
      <c r="C86" s="20" t="s">
        <v>101</v>
      </c>
      <c r="D86" s="83"/>
      <c r="E86" s="83"/>
      <c r="F86" s="121"/>
    </row>
    <row r="87" spans="1:8" ht="42" customHeight="1" x14ac:dyDescent="0.3">
      <c r="A87" s="5">
        <v>12</v>
      </c>
      <c r="B87" s="6" t="s">
        <v>102</v>
      </c>
      <c r="C87" s="20" t="s">
        <v>103</v>
      </c>
      <c r="D87" s="83"/>
      <c r="E87" s="83"/>
      <c r="F87" s="121"/>
    </row>
    <row r="88" spans="1:8" ht="103.5" customHeight="1" thickBot="1" x14ac:dyDescent="0.35">
      <c r="A88" s="5">
        <v>13</v>
      </c>
      <c r="B88" s="6" t="s">
        <v>104</v>
      </c>
      <c r="C88" s="20" t="s">
        <v>105</v>
      </c>
      <c r="D88" s="83"/>
      <c r="E88" s="83"/>
      <c r="F88" s="121"/>
    </row>
    <row r="89" spans="1:8" ht="78.75" hidden="1" customHeight="1" thickBot="1" x14ac:dyDescent="0.35">
      <c r="A89" s="8" t="s">
        <v>106</v>
      </c>
      <c r="B89" s="9" t="s">
        <v>107</v>
      </c>
      <c r="C89" s="14" t="s">
        <v>108</v>
      </c>
      <c r="D89" s="86"/>
      <c r="E89" s="60"/>
      <c r="F89" s="122"/>
    </row>
    <row r="90" spans="1:8" x14ac:dyDescent="0.3">
      <c r="A90" s="117" t="s">
        <v>109</v>
      </c>
      <c r="B90" s="118"/>
      <c r="C90" s="118"/>
      <c r="D90" s="118"/>
      <c r="E90" s="119"/>
      <c r="F90" s="120"/>
    </row>
    <row r="91" spans="1:8" hidden="1" x14ac:dyDescent="0.3">
      <c r="A91" s="8" t="s">
        <v>110</v>
      </c>
      <c r="B91" s="21"/>
      <c r="C91" s="22"/>
      <c r="D91" s="41"/>
      <c r="E91" s="61"/>
      <c r="F91" s="23"/>
    </row>
    <row r="92" spans="1:8" x14ac:dyDescent="0.3">
      <c r="A92" s="24">
        <v>16</v>
      </c>
      <c r="B92" s="25" t="s">
        <v>111</v>
      </c>
      <c r="C92" s="26" t="s">
        <v>112</v>
      </c>
      <c r="D92" s="42">
        <f>F92*12*L16</f>
        <v>12676.800000000001</v>
      </c>
      <c r="E92" s="62">
        <v>12676.800000000001</v>
      </c>
      <c r="F92" s="27">
        <v>4</v>
      </c>
      <c r="H92">
        <v>264.10000000000002</v>
      </c>
    </row>
    <row r="93" spans="1:8" ht="33" customHeight="1" thickBot="1" x14ac:dyDescent="0.35">
      <c r="A93" s="28"/>
      <c r="B93" s="29" t="s">
        <v>113</v>
      </c>
      <c r="C93" s="30"/>
      <c r="D93" s="43">
        <f>D92+D73+D69+D66+D60+D54+D49+D45+D43+D28+D26+D23+D21+D16</f>
        <v>68961.792000000001</v>
      </c>
      <c r="E93" s="63">
        <v>68961.792000000001</v>
      </c>
      <c r="F93" s="31"/>
    </row>
    <row r="94" spans="1:8" x14ac:dyDescent="0.3">
      <c r="A94" s="32"/>
    </row>
    <row r="96" spans="1:8" s="70" customFormat="1" x14ac:dyDescent="0.3">
      <c r="A96" s="72"/>
      <c r="B96" s="91" t="s">
        <v>132</v>
      </c>
      <c r="C96" s="91"/>
      <c r="D96" s="91"/>
      <c r="E96" s="69"/>
    </row>
    <row r="97" spans="1:5" x14ac:dyDescent="0.3">
      <c r="A97" s="92"/>
      <c r="B97" s="92" t="s">
        <v>133</v>
      </c>
      <c r="C97" s="92" t="s">
        <v>134</v>
      </c>
      <c r="D97" s="92" t="s">
        <v>135</v>
      </c>
      <c r="E97" s="64"/>
    </row>
    <row r="98" spans="1:5" x14ac:dyDescent="0.3">
      <c r="A98" s="93"/>
      <c r="B98" s="94"/>
      <c r="C98" s="94"/>
      <c r="D98" s="94"/>
      <c r="E98" s="65"/>
    </row>
    <row r="99" spans="1:5" x14ac:dyDescent="0.3">
      <c r="A99" s="93"/>
      <c r="B99" s="95"/>
      <c r="C99" s="95"/>
      <c r="D99" s="95"/>
      <c r="E99" s="65"/>
    </row>
    <row r="100" spans="1:5" x14ac:dyDescent="0.3">
      <c r="A100" s="73"/>
      <c r="B100" s="79" t="s">
        <v>136</v>
      </c>
      <c r="C100" s="80"/>
      <c r="D100" s="81"/>
      <c r="E100" s="66"/>
    </row>
    <row r="101" spans="1:5" x14ac:dyDescent="0.3">
      <c r="A101" s="73"/>
      <c r="B101" s="74">
        <v>68961.990000000005</v>
      </c>
      <c r="C101" s="75">
        <v>55865.06</v>
      </c>
      <c r="D101" s="76">
        <f>SUM(B101-C101)</f>
        <v>13096.930000000008</v>
      </c>
      <c r="E101" s="67"/>
    </row>
    <row r="102" spans="1:5" s="70" customFormat="1" x14ac:dyDescent="0.3">
      <c r="A102" s="77" t="s">
        <v>137</v>
      </c>
      <c r="B102" s="78">
        <f>SUM(B101)</f>
        <v>68961.990000000005</v>
      </c>
      <c r="C102" s="78">
        <f t="shared" ref="C102:D102" si="0">SUM(C101)</f>
        <v>55865.06</v>
      </c>
      <c r="D102" s="78">
        <f t="shared" si="0"/>
        <v>13096.930000000008</v>
      </c>
      <c r="E102" s="71"/>
    </row>
    <row r="103" spans="1:5" x14ac:dyDescent="0.3">
      <c r="A103" s="57"/>
      <c r="B103" s="57"/>
      <c r="C103" s="57"/>
      <c r="D103" s="58"/>
      <c r="E103" s="58"/>
    </row>
  </sheetData>
  <mergeCells count="57">
    <mergeCell ref="F69:F71"/>
    <mergeCell ref="A2:D2"/>
    <mergeCell ref="A3:D3"/>
    <mergeCell ref="A4:D4"/>
    <mergeCell ref="A54:C54"/>
    <mergeCell ref="D54:D58"/>
    <mergeCell ref="F54:F58"/>
    <mergeCell ref="A60:C60"/>
    <mergeCell ref="D60:D64"/>
    <mergeCell ref="F60:F64"/>
    <mergeCell ref="A45:C45"/>
    <mergeCell ref="D45:D48"/>
    <mergeCell ref="F45:F48"/>
    <mergeCell ref="A49:C49"/>
    <mergeCell ref="F49:F53"/>
    <mergeCell ref="A6:D6"/>
    <mergeCell ref="A44:F44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2"/>
    <mergeCell ref="F28:F42"/>
    <mergeCell ref="A36:C36"/>
    <mergeCell ref="A97:A99"/>
    <mergeCell ref="B97:B99"/>
    <mergeCell ref="C97:C99"/>
    <mergeCell ref="D97:D99"/>
    <mergeCell ref="D49:D53"/>
    <mergeCell ref="A90:F90"/>
    <mergeCell ref="A65:F65"/>
    <mergeCell ref="D66:D67"/>
    <mergeCell ref="F66:F67"/>
    <mergeCell ref="A72:F72"/>
    <mergeCell ref="D73:D89"/>
    <mergeCell ref="F73:F89"/>
    <mergeCell ref="A75:A78"/>
    <mergeCell ref="C75:C78"/>
    <mergeCell ref="A68:F68"/>
    <mergeCell ref="D69:D71"/>
    <mergeCell ref="B100:D100"/>
    <mergeCell ref="E16:E20"/>
    <mergeCell ref="E23:E25"/>
    <mergeCell ref="E28:E42"/>
    <mergeCell ref="E45:E48"/>
    <mergeCell ref="E49:E53"/>
    <mergeCell ref="E54:E58"/>
    <mergeCell ref="E60:E64"/>
    <mergeCell ref="E69:E71"/>
    <mergeCell ref="E73:E88"/>
    <mergeCell ref="E66:E67"/>
    <mergeCell ref="B96:D96"/>
  </mergeCells>
  <pageMargins left="0.7" right="0.7" top="0.75" bottom="0.75" header="0.3" footer="0.3"/>
  <pageSetup paperSize="9" scale="90" orientation="portrait" r:id="rId1"/>
  <rowBreaks count="2" manualBreakCount="2">
    <brk id="48" max="16383" man="1"/>
    <brk id="71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Строительный 3</vt:lpstr>
      <vt:lpstr>'Строительный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2018-12-12T05:07:04Z</dcterms:created>
  <dcterms:modified xsi:type="dcterms:W3CDTF">2020-03-19T05:42:03Z</dcterms:modified>
</cp:coreProperties>
</file>